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DieseArbeitsmappe" defaultThemeVersion="124226"/>
  <mc:AlternateContent xmlns:mc="http://schemas.openxmlformats.org/markup-compatibility/2006">
    <mc:Choice Requires="x15">
      <x15ac:absPath xmlns:x15ac="http://schemas.microsoft.com/office/spreadsheetml/2010/11/ac" url="P:\KoV\KoV XIII\KoV XIII-Dokumente\Masterfassungen_in_Bearbeitung\5_QS vor NNF\"/>
    </mc:Choice>
  </mc:AlternateContent>
  <xr:revisionPtr revIDLastSave="0" documentId="14_{5DD45C92-113F-48AD-8E9E-329D43D9AFFC}" xr6:coauthVersionLast="46" xr6:coauthVersionMax="46" xr10:uidLastSave="{00000000-0000-0000-0000-000000000000}"/>
  <bookViews>
    <workbookView xWindow="-110" yWindow="-110" windowWidth="19420" windowHeight="10420" xr2:uid="{00000000-000D-0000-FFFF-FFFF00000000}"/>
  </bookViews>
  <sheets>
    <sheet name="Formblatt" sheetId="5" r:id="rId1"/>
    <sheet name="Muster" sheetId="1" r:id="rId2"/>
    <sheet name="Erläuterung zum Zeitraum" sheetId="3" r:id="rId3"/>
  </sheets>
  <definedNames>
    <definedName name="_xlnm.Print_Area" localSheetId="0">Formblatt!$A$1:$F$51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5" l="1"/>
  <c r="B13" i="5"/>
  <c r="A20" i="5" l="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J9" i="5"/>
  <c r="F27" i="1"/>
  <c r="E7" i="3" l="1"/>
  <c r="E8" i="3" s="1"/>
  <c r="E9" i="3" s="1"/>
  <c r="E10" i="3" s="1"/>
  <c r="E11" i="3" s="1"/>
  <c r="E12" i="3" s="1"/>
  <c r="E13" i="3" s="1"/>
  <c r="E14" i="3" s="1"/>
  <c r="E15" i="3" s="1"/>
  <c r="F20" i="5" l="1"/>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19" i="5"/>
  <c r="B50" i="5" l="1"/>
  <c r="B28" i="1"/>
  <c r="F50" i="5" l="1"/>
  <c r="F21" i="1"/>
  <c r="F22" i="1"/>
  <c r="F23" i="1"/>
  <c r="F19" i="1"/>
  <c r="F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Muszynski, Frank</author>
  </authors>
  <commentList>
    <comment ref="B3" authorId="0" shapeId="0" xr:uid="{00000000-0006-0000-0000-000001000000}">
      <text>
        <r>
          <rPr>
            <sz val="9"/>
            <color indexed="81"/>
            <rFont val="Tahoma"/>
            <family val="2"/>
          </rPr>
          <t>Ausfüllhinweis:
Netzbetreiber-Name</t>
        </r>
      </text>
    </comment>
    <comment ref="B5" authorId="0" shapeId="0" xr:uid="{00000000-0006-0000-0000-000002000000}">
      <text>
        <r>
          <rPr>
            <u/>
            <sz val="9"/>
            <color indexed="81"/>
            <rFont val="Tahoma"/>
            <family val="2"/>
          </rPr>
          <t>Ausfüllhinweis</t>
        </r>
        <r>
          <rPr>
            <sz val="9"/>
            <color indexed="81"/>
            <rFont val="Tahoma"/>
            <family val="2"/>
          </rPr>
          <t xml:space="preserve">:
Angabe der Netzkontonummer, diese benötigt der MGV für seinen Buchungsvorgang.
Das hier einzutragende Konto ergibt sich aus der Terminlage:
Der bilanzielle Umstellungstermin ist der erste des Folgemonats nach dem Abgrenzungsstichtag.
Der Abgrenzungsstichtag liegt vor dem bilanziellen Umstellungstermin.
Es ist das </t>
        </r>
        <r>
          <rPr>
            <b/>
            <sz val="9"/>
            <color indexed="81"/>
            <rFont val="Tahoma"/>
            <family val="2"/>
          </rPr>
          <t>L-Gas-Netzkonto</t>
        </r>
        <r>
          <rPr>
            <sz val="9"/>
            <color indexed="81"/>
            <rFont val="Tahoma"/>
            <family val="2"/>
          </rPr>
          <t xml:space="preserve"> anzugeben, die für die Teilbilanz umstellrelevanten Punkte werden noch im L-Gas allokiert.</t>
        </r>
      </text>
    </comment>
    <comment ref="B7" authorId="0" shapeId="0" xr:uid="{00000000-0006-0000-0000-000003000000}">
      <text>
        <r>
          <rPr>
            <sz val="9"/>
            <color indexed="81"/>
            <rFont val="Tahoma"/>
            <family val="2"/>
          </rPr>
          <t>Ausfüllhinweis:
Bezeichnung des Umstellgebietes</t>
        </r>
      </text>
    </comment>
    <comment ref="B9" authorId="0" shapeId="0" xr:uid="{00000000-0006-0000-0000-000004000000}">
      <text>
        <r>
          <rPr>
            <sz val="9"/>
            <color indexed="81"/>
            <rFont val="Tahoma"/>
            <family val="2"/>
          </rPr>
          <t>Ausfüllhinweis:
Gültiges Datum
im Format 01.MM.JJJJ
(Erster Kalendertag des Monats)</t>
        </r>
      </text>
    </comment>
    <comment ref="B11" authorId="0" shapeId="0" xr:uid="{00000000-0006-0000-0000-000005000000}">
      <text>
        <r>
          <rPr>
            <sz val="9"/>
            <color indexed="81"/>
            <rFont val="Tahoma"/>
            <family val="2"/>
          </rPr>
          <t>Ausfüllhinweis:
Gültiges Datum
im Format TT.MM.JJJJ</t>
        </r>
      </text>
    </comment>
    <comment ref="B13" authorId="0" shapeId="0" xr:uid="{00000000-0006-0000-0000-000006000000}">
      <text>
        <r>
          <rPr>
            <sz val="9"/>
            <color indexed="81"/>
            <rFont val="Tahoma"/>
            <family val="2"/>
          </rPr>
          <t xml:space="preserve">Ausfüllhinweis:
Errechnete Anzahl Tage für Teilbilanzierung;
Der Tag, an dem abweichend vom physischen Gasfluss in der anderen Gasqualität allokiert wurde, zählt mit zum Zeitraum der Teilbilanz.
</t>
        </r>
        <r>
          <rPr>
            <i/>
            <sz val="9"/>
            <color indexed="81"/>
            <rFont val="Tahoma"/>
            <family val="2"/>
          </rPr>
          <t xml:space="preserve">
(Siehe Beispiel im Blatt "Erläuterung zum Zeitraum")</t>
        </r>
      </text>
    </comment>
    <comment ref="B18" authorId="0" shapeId="0" xr:uid="{00000000-0006-0000-0000-000007000000}">
      <text>
        <r>
          <rPr>
            <sz val="9"/>
            <color indexed="81"/>
            <rFont val="Tahoma"/>
            <family val="2"/>
          </rPr>
          <t xml:space="preserve">Ausfüllhinweis </t>
        </r>
        <r>
          <rPr>
            <b/>
            <sz val="9"/>
            <color indexed="81"/>
            <rFont val="Tahoma"/>
            <family val="2"/>
          </rPr>
          <t>für den Netzbetreiber</t>
        </r>
        <r>
          <rPr>
            <sz val="9"/>
            <color indexed="81"/>
            <rFont val="Tahoma"/>
            <family val="2"/>
          </rPr>
          <t>:
Je Gastag die Tagessumme der Allokationen der umstellrelevanten Ausspeisepunkte.
Für Mengen des Zeitreihentyps RLMmT und RLMoT werden bei der Berechnung der Tagessummen die finalen Allokationen auf Basis des Abrechnungsbrennwertes herangezogen.
Die Mengen des Zeitreihentyps SLP werden mit dem finalen Datenstand, d.h. auf Basis der allokierten Werte bzw. gebildeten Ersatzwerte bzw. geclearten Werte, herangezogen.</t>
        </r>
      </text>
    </comment>
    <comment ref="E18" authorId="0" shapeId="0" xr:uid="{00000000-0006-0000-0000-000008000000}">
      <text>
        <r>
          <rPr>
            <sz val="9"/>
            <color indexed="81"/>
            <rFont val="Tahoma"/>
            <family val="2"/>
          </rPr>
          <t xml:space="preserve">Ausfüllhinweis </t>
        </r>
        <r>
          <rPr>
            <b/>
            <sz val="9"/>
            <color indexed="81"/>
            <rFont val="Tahoma"/>
            <family val="2"/>
          </rPr>
          <t>für den MGV</t>
        </r>
        <r>
          <rPr>
            <sz val="9"/>
            <color indexed="81"/>
            <rFont val="Tahoma"/>
            <family val="2"/>
          </rPr>
          <t>:
Je Gastag die o.g. Preisdifferenz, mit 4 Nachkommastellen.
An Gastagen ohne Regelenergieeinsatz Eintrag = "Keine Regelenergie"</t>
        </r>
      </text>
    </comment>
  </commentList>
</comments>
</file>

<file path=xl/sharedStrings.xml><?xml version="1.0" encoding="utf-8"?>
<sst xmlns="http://schemas.openxmlformats.org/spreadsheetml/2006/main" count="97" uniqueCount="40">
  <si>
    <t>Bilanzieller Umstellungstermin:</t>
  </si>
  <si>
    <t>Netzbetreiber:</t>
  </si>
  <si>
    <t>Netzkonto:</t>
  </si>
  <si>
    <t>Musternetzbetreiber</t>
  </si>
  <si>
    <t>Allokationsmengen - Vom Netzbetreiber auszufüllen</t>
  </si>
  <si>
    <t>Regelenergiekosten - vom MGV auszufüllen</t>
  </si>
  <si>
    <t>Gesamt</t>
  </si>
  <si>
    <t>Tagessumme
gesamt
[kWh/d]</t>
  </si>
  <si>
    <t>Tägliche Preisdifferenz
[€/kWh]</t>
  </si>
  <si>
    <t>Keine Regelenergie</t>
  </si>
  <si>
    <t>Betrag 
[€]</t>
  </si>
  <si>
    <t>Zeitraum
[Gastag]</t>
  </si>
  <si>
    <r>
      <t xml:space="preserve">Kosten externe Regelenergie
</t>
    </r>
    <r>
      <rPr>
        <sz val="10"/>
        <color theme="1"/>
        <rFont val="Arial"/>
        <family val="2"/>
      </rPr>
      <t xml:space="preserve">
</t>
    </r>
    <r>
      <rPr>
        <u/>
        <sz val="10"/>
        <color theme="1"/>
        <rFont val="Arial"/>
        <family val="2"/>
      </rPr>
      <t>Berechnungs-Hinweis:</t>
    </r>
    <r>
      <rPr>
        <sz val="10"/>
        <color theme="1"/>
        <rFont val="Arial"/>
        <family val="2"/>
      </rPr>
      <t xml:space="preserve">
- Übersteigen die Kosten des MGV die Erlöse, ergibt sich ein Rechnungsbetrag des MGV an den NB;
- Übersteigen die Erlöse des MGV die Kosten, ergibt sich ein Gutschriftsbetrag des MGV an den NB</t>
    </r>
  </si>
  <si>
    <t>Umstellgebiet:</t>
  </si>
  <si>
    <t>Mustergebietsname</t>
  </si>
  <si>
    <t xml:space="preserve">Anzahl Tage: </t>
  </si>
  <si>
    <t>Gasqualität</t>
  </si>
  <si>
    <t>Ereignis</t>
  </si>
  <si>
    <t>Gastag</t>
  </si>
  <si>
    <t>Bilanzierung</t>
  </si>
  <si>
    <t>Physischer Fluss</t>
  </si>
  <si>
    <t>Tage für Teilbilanz</t>
  </si>
  <si>
    <t>Bemerkung</t>
  </si>
  <si>
    <t>…</t>
  </si>
  <si>
    <t>L</t>
  </si>
  <si>
    <t>-</t>
  </si>
  <si>
    <t>Bilanzieller T.</t>
  </si>
  <si>
    <t>H</t>
  </si>
  <si>
    <t>L / H *)</t>
  </si>
  <si>
    <t>Bilanzieller Termin zählt nicht mit zum Zeitraum</t>
  </si>
  <si>
    <t>Abgrenzungsstichtag:</t>
  </si>
  <si>
    <t>Abgrenzungs-T.</t>
  </si>
  <si>
    <t>Zählt mit zum Zeitraum</t>
  </si>
  <si>
    <t>*) "Abgrenzungsstichtag" = Tag der Änderung der Gasqualität; im Tagesverlauf steht H-Gas beim Letztverbraucher an</t>
  </si>
  <si>
    <r>
      <t xml:space="preserve">Tägliche Preisdifferenz zwischen den H-Gas und L-Gas Quality Produkten gem. Rang 2 MOL
</t>
    </r>
    <r>
      <rPr>
        <u/>
        <sz val="10"/>
        <color rgb="FF000000"/>
        <rFont val="Arial"/>
        <family val="2"/>
      </rPr>
      <t>Ausfüll-Hinweis:</t>
    </r>
    <r>
      <rPr>
        <sz val="10"/>
        <color rgb="FF000000"/>
        <rFont val="Arial"/>
        <family val="2"/>
      </rPr>
      <t xml:space="preserve">
 - Bilanzieller Umstellungstermin = 1. des Folgemonats nach dem Abgrenzungs-stichtag, Es ist die Preisdifferenz zwischen L-Gas (Sell) und H-Gas (Buy) heranzuziehen</t>
    </r>
  </si>
  <si>
    <r>
      <t xml:space="preserve">Allokationssumme der umstellrelevanten Marktlokationen
</t>
    </r>
    <r>
      <rPr>
        <u/>
        <sz val="10"/>
        <color theme="1"/>
        <rFont val="Arial"/>
        <family val="2"/>
      </rPr>
      <t xml:space="preserve">Ausfüll-Hinweis: 
</t>
    </r>
    <r>
      <rPr>
        <sz val="10"/>
        <color theme="1"/>
        <rFont val="Arial"/>
        <family val="2"/>
      </rPr>
      <t>- Einspeisemengen aus vorgelagerten Netzen und Biogas-/ Wasserstoffanlagen sowie Ausspeisemengen an nachgelagerte Netze werden in der Teilbilanz nicht berücksichtigt;</t>
    </r>
    <r>
      <rPr>
        <u/>
        <sz val="10"/>
        <color theme="1"/>
        <rFont val="Arial"/>
        <family val="2"/>
      </rPr>
      <t xml:space="preserve">
</t>
    </r>
  </si>
  <si>
    <t>Allokation im Falle einer L-/H-Gas-Marktraumumstellung
Teilbilanz gem. KoV § 9 (1) f) im Zeitraum zwischen bilanziellem Umstellungstermin und Abgrenzungsstichtag</t>
  </si>
  <si>
    <t>THE0NKH712345000</t>
  </si>
  <si>
    <t>Beispiel: Bilanzieller Umstellungstermin 01.04.2022, Abgrenzungsstichtag 23.03.2022 *)</t>
  </si>
  <si>
    <t>Der Umstellungstermin muss zeitlich nach dem Abgrenzungsstichtag liegen, siehe Ausfüllhinweise "Netzkonto".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</si>
</sst>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_-* #,##0.00\ [$€-407]_-;\-* #,##0.00\ [$€-407]_-;_-* &quot;-&quot;??\ [$€-407]_-;_-@_-"/>
    <numFmt numFmtId="167" formatCode="0.0000"/>
  </numFmts>
  <fonts count="19" x14ac:knownFonts="1">
    <font>
      <sz val="10"/>
      <color theme="1"/>
      <name val="Arial"/>
      <family val="2"/>
    </font>
    <font>
      <sz val="10"/>
      <color theme="1"/>
      <name val="Arial"/>
      <family val="2"/>
    </font>
    <font>
      <b/>
      <sz val="10"/>
      <color theme="1"/>
      <name val="Arial"/>
      <family val="2"/>
    </font>
    <font>
      <b/>
      <sz val="10"/>
      <color rgb="FF000000"/>
      <name val="Arial"/>
      <family val="2"/>
    </font>
    <font>
      <b/>
      <sz val="11"/>
      <color theme="1"/>
      <name val="Arial"/>
      <family val="2"/>
    </font>
    <font>
      <b/>
      <sz val="12"/>
      <color theme="1"/>
      <name val="Arial"/>
      <family val="2"/>
    </font>
    <font>
      <u/>
      <sz val="10"/>
      <color theme="1"/>
      <name val="Arial"/>
      <family val="2"/>
    </font>
    <font>
      <sz val="10"/>
      <color rgb="FF000000"/>
      <name val="Arial"/>
      <family val="2"/>
    </font>
    <font>
      <u/>
      <sz val="10"/>
      <color rgb="FF000000"/>
      <name val="Arial"/>
      <family val="2"/>
    </font>
    <font>
      <sz val="12"/>
      <color theme="1"/>
      <name val="Arial"/>
      <family val="2"/>
    </font>
    <font>
      <b/>
      <sz val="9"/>
      <color indexed="81"/>
      <name val="Tahoma"/>
      <family val="2"/>
    </font>
    <font>
      <sz val="12"/>
      <name val="Arial"/>
      <family val="2"/>
    </font>
    <font>
      <sz val="10"/>
      <color rgb="FFFF0000"/>
      <name val="Arial"/>
      <family val="2"/>
    </font>
    <font>
      <i/>
      <sz val="10"/>
      <color theme="1"/>
      <name val="Arial"/>
      <family val="2"/>
    </font>
    <font>
      <sz val="9"/>
      <color indexed="81"/>
      <name val="Tahoma"/>
      <family val="2"/>
    </font>
    <font>
      <i/>
      <sz val="9"/>
      <color indexed="81"/>
      <name val="Tahoma"/>
      <family val="2"/>
    </font>
    <font>
      <u/>
      <sz val="9"/>
      <color indexed="81"/>
      <name val="Tahoma"/>
      <family val="2"/>
    </font>
    <font>
      <b/>
      <sz val="12"/>
      <color rgb="FFFF0000"/>
      <name val="Arial"/>
      <family val="2"/>
    </font>
    <font>
      <sz val="10"/>
      <color rgb="FF0070C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top style="dotted">
        <color indexed="64"/>
      </top>
      <bottom/>
      <diagonal/>
    </border>
    <border>
      <left/>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88">
    <xf numFmtId="0" fontId="0" fillId="0" borderId="0" xfId="0"/>
    <xf numFmtId="0" fontId="0" fillId="0" borderId="0" xfId="0" applyAlignment="1">
      <alignment wrapText="1"/>
    </xf>
    <xf numFmtId="166" fontId="0" fillId="0" borderId="1" xfId="0" applyNumberFormat="1" applyBorder="1"/>
    <xf numFmtId="0" fontId="2" fillId="3" borderId="1" xfId="0" applyFont="1" applyFill="1" applyBorder="1" applyAlignment="1">
      <alignment horizontal="right" wrapText="1"/>
    </xf>
    <xf numFmtId="0" fontId="0" fillId="0" borderId="3" xfId="0" applyBorder="1" applyAlignment="1">
      <alignment horizontal="center"/>
    </xf>
    <xf numFmtId="0" fontId="0" fillId="2" borderId="3" xfId="0" applyFill="1" applyBorder="1" applyAlignment="1">
      <alignment horizontal="center"/>
    </xf>
    <xf numFmtId="0" fontId="3" fillId="4" borderId="3" xfId="0" applyFont="1" applyFill="1" applyBorder="1" applyAlignment="1">
      <alignment horizontal="center" wrapText="1"/>
    </xf>
    <xf numFmtId="0" fontId="0" fillId="0" borderId="0" xfId="0" applyBorder="1"/>
    <xf numFmtId="0" fontId="0" fillId="0" borderId="0" xfId="0" applyBorder="1" applyAlignment="1">
      <alignment horizontal="left"/>
    </xf>
    <xf numFmtId="0" fontId="2" fillId="0" borderId="4" xfId="0" applyFont="1" applyFill="1" applyBorder="1" applyAlignment="1">
      <alignment horizontal="center" wrapText="1"/>
    </xf>
    <xf numFmtId="0" fontId="0" fillId="0" borderId="5" xfId="0" applyBorder="1" applyAlignment="1">
      <alignment horizontal="left"/>
    </xf>
    <xf numFmtId="0" fontId="2" fillId="0" borderId="5" xfId="0" applyFont="1" applyBorder="1" applyAlignment="1">
      <alignment horizontal="left"/>
    </xf>
    <xf numFmtId="0" fontId="0" fillId="0" borderId="6" xfId="0" applyBorder="1"/>
    <xf numFmtId="14" fontId="0" fillId="0" borderId="0" xfId="0" applyNumberFormat="1" applyAlignment="1">
      <alignment horizontal="left" vertical="top"/>
    </xf>
    <xf numFmtId="0" fontId="0" fillId="0" borderId="8" xfId="0" applyBorder="1" applyAlignment="1">
      <alignment horizontal="left"/>
    </xf>
    <xf numFmtId="0" fontId="2" fillId="0" borderId="4" xfId="0" applyFont="1" applyFill="1" applyBorder="1" applyAlignment="1">
      <alignment horizontal="center" vertical="top" wrapText="1"/>
    </xf>
    <xf numFmtId="0" fontId="3" fillId="4" borderId="3" xfId="0" applyFont="1" applyFill="1" applyBorder="1" applyAlignment="1">
      <alignment vertical="top" wrapText="1"/>
    </xf>
    <xf numFmtId="0" fontId="2" fillId="4" borderId="1" xfId="0" applyFont="1" applyFill="1" applyBorder="1" applyAlignment="1">
      <alignment vertical="top" wrapText="1"/>
    </xf>
    <xf numFmtId="0" fontId="0" fillId="0" borderId="0" xfId="0" applyAlignment="1">
      <alignment vertical="top" wrapText="1"/>
    </xf>
    <xf numFmtId="0" fontId="4" fillId="0" borderId="4" xfId="0" applyFont="1"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horizontal="center" wrapText="1"/>
    </xf>
    <xf numFmtId="0" fontId="9" fillId="0" borderId="0" xfId="0" applyFont="1"/>
    <xf numFmtId="14" fontId="9" fillId="0" borderId="0" xfId="0" applyNumberFormat="1" applyFont="1" applyAlignment="1">
      <alignment horizontal="left" vertical="top"/>
    </xf>
    <xf numFmtId="0" fontId="9" fillId="0" borderId="0" xfId="0" applyFont="1" applyAlignment="1">
      <alignment wrapText="1"/>
    </xf>
    <xf numFmtId="0" fontId="9" fillId="0" borderId="0" xfId="0" applyFont="1" applyAlignment="1">
      <alignment horizontal="left"/>
    </xf>
    <xf numFmtId="0" fontId="9" fillId="0" borderId="0" xfId="0" applyFont="1" applyAlignment="1">
      <alignment horizontal="left"/>
    </xf>
    <xf numFmtId="14" fontId="9" fillId="0" borderId="0" xfId="0" applyNumberFormat="1" applyFont="1" applyAlignment="1">
      <alignment horizontal="left"/>
    </xf>
    <xf numFmtId="14" fontId="0" fillId="0" borderId="0" xfId="0" applyNumberFormat="1"/>
    <xf numFmtId="2" fontId="0" fillId="0" borderId="0" xfId="0" applyNumberFormat="1"/>
    <xf numFmtId="0" fontId="0" fillId="0" borderId="0" xfId="0" applyFill="1"/>
    <xf numFmtId="2" fontId="0" fillId="0" borderId="0" xfId="0" applyNumberFormat="1" applyFill="1"/>
    <xf numFmtId="14" fontId="0" fillId="0" borderId="0" xfId="0" applyNumberFormat="1" applyFill="1"/>
    <xf numFmtId="2" fontId="0" fillId="0" borderId="0" xfId="0" applyNumberFormat="1" applyFill="1" applyAlignment="1">
      <alignment vertical="center"/>
    </xf>
    <xf numFmtId="0" fontId="0" fillId="0" borderId="0" xfId="0" applyFill="1" applyBorder="1"/>
    <xf numFmtId="2" fontId="0" fillId="0" borderId="0" xfId="0" applyNumberFormat="1" applyFill="1" applyBorder="1"/>
    <xf numFmtId="14" fontId="0" fillId="0" borderId="0" xfId="0" applyNumberFormat="1" applyFill="1" applyBorder="1"/>
    <xf numFmtId="1" fontId="0" fillId="0" borderId="0" xfId="0" applyNumberFormat="1" applyFill="1" applyAlignment="1">
      <alignment horizontal="left" vertical="top"/>
    </xf>
    <xf numFmtId="0" fontId="2" fillId="2" borderId="1" xfId="0" applyFont="1" applyFill="1" applyBorder="1" applyAlignment="1">
      <alignment horizontal="right"/>
    </xf>
    <xf numFmtId="166" fontId="2" fillId="2" borderId="9" xfId="0" applyNumberFormat="1" applyFont="1" applyFill="1" applyBorder="1"/>
    <xf numFmtId="166" fontId="0" fillId="2" borderId="1" xfId="0" applyNumberFormat="1" applyFill="1" applyBorder="1"/>
    <xf numFmtId="0" fontId="4" fillId="0" borderId="0" xfId="0" applyFont="1"/>
    <xf numFmtId="0" fontId="2" fillId="0" borderId="0" xfId="0" applyFont="1"/>
    <xf numFmtId="0" fontId="2" fillId="0" borderId="1" xfId="0" applyFont="1" applyBorder="1"/>
    <xf numFmtId="0" fontId="13" fillId="0" borderId="1" xfId="0" applyFont="1" applyBorder="1"/>
    <xf numFmtId="14" fontId="13" fillId="0" borderId="1" xfId="0" applyNumberFormat="1" applyFont="1" applyBorder="1"/>
    <xf numFmtId="0" fontId="13" fillId="0" borderId="1" xfId="0" applyFont="1" applyBorder="1" applyAlignment="1">
      <alignment horizontal="center"/>
    </xf>
    <xf numFmtId="0" fontId="13" fillId="6" borderId="1" xfId="0" applyFont="1" applyFill="1" applyBorder="1" applyAlignment="1">
      <alignment horizontal="center"/>
    </xf>
    <xf numFmtId="14" fontId="2" fillId="0" borderId="1" xfId="0" applyNumberFormat="1" applyFont="1" applyBorder="1"/>
    <xf numFmtId="0" fontId="0" fillId="0" borderId="1" xfId="0" applyBorder="1" applyAlignment="1">
      <alignment horizontal="center"/>
    </xf>
    <xf numFmtId="0" fontId="0" fillId="0" borderId="1" xfId="0" applyBorder="1"/>
    <xf numFmtId="14" fontId="0" fillId="6" borderId="1" xfId="0" applyNumberFormat="1" applyFill="1" applyBorder="1" applyAlignment="1">
      <alignment horizontal="center"/>
    </xf>
    <xf numFmtId="0" fontId="12" fillId="0" borderId="1" xfId="0" applyFont="1" applyBorder="1"/>
    <xf numFmtId="0" fontId="0" fillId="0" borderId="0" xfId="0" applyAlignment="1">
      <alignment horizontal="center"/>
    </xf>
    <xf numFmtId="14" fontId="11" fillId="5" borderId="10" xfId="0" applyNumberFormat="1" applyFont="1" applyFill="1" applyBorder="1" applyAlignment="1" applyProtection="1">
      <alignment horizontal="left"/>
      <protection locked="0"/>
    </xf>
    <xf numFmtId="167" fontId="0" fillId="0" borderId="3" xfId="0" applyNumberFormat="1" applyBorder="1" applyAlignment="1" applyProtection="1">
      <alignment horizontal="center"/>
      <protection locked="0"/>
    </xf>
    <xf numFmtId="14" fontId="0" fillId="2" borderId="1" xfId="0" applyNumberFormat="1" applyFill="1" applyBorder="1" applyProtection="1">
      <protection locked="0"/>
    </xf>
    <xf numFmtId="0" fontId="17" fillId="0" borderId="0" xfId="0" applyFont="1"/>
    <xf numFmtId="2" fontId="18" fillId="0" borderId="0" xfId="0" applyNumberFormat="1" applyFont="1" applyAlignment="1">
      <alignment wrapText="1"/>
    </xf>
    <xf numFmtId="1" fontId="9" fillId="0" borderId="0" xfId="0" applyNumberFormat="1" applyFont="1" applyAlignment="1" applyProtection="1">
      <alignment horizontal="right" vertical="top"/>
    </xf>
    <xf numFmtId="14" fontId="0" fillId="2" borderId="1" xfId="0" applyNumberFormat="1" applyFill="1" applyBorder="1" applyProtection="1"/>
    <xf numFmtId="0" fontId="2" fillId="2" borderId="1" xfId="0" applyFont="1" applyFill="1" applyBorder="1" applyAlignment="1" applyProtection="1">
      <alignment horizontal="right"/>
    </xf>
    <xf numFmtId="165" fontId="0" fillId="5" borderId="3" xfId="1" applyNumberFormat="1" applyFont="1" applyFill="1" applyBorder="1" applyAlignment="1" applyProtection="1">
      <alignment horizontal="center"/>
      <protection locked="0"/>
    </xf>
    <xf numFmtId="165" fontId="0" fillId="5" borderId="2" xfId="1" applyNumberFormat="1" applyFont="1" applyFill="1" applyBorder="1" applyAlignment="1" applyProtection="1">
      <alignment horizontal="center"/>
      <protection locked="0"/>
    </xf>
    <xf numFmtId="165" fontId="2" fillId="2" borderId="3" xfId="1" applyNumberFormat="1" applyFont="1" applyFill="1" applyBorder="1" applyAlignment="1">
      <alignment horizontal="center"/>
    </xf>
    <xf numFmtId="165" fontId="2" fillId="2" borderId="2" xfId="1" applyNumberFormat="1" applyFont="1" applyFill="1" applyBorder="1" applyAlignment="1">
      <alignment horizontal="center"/>
    </xf>
    <xf numFmtId="0" fontId="2" fillId="3" borderId="3"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center" wrapText="1"/>
    </xf>
    <xf numFmtId="0" fontId="2" fillId="3" borderId="2" xfId="0" applyFont="1" applyFill="1" applyBorder="1" applyAlignment="1">
      <alignment horizontal="center" wrapText="1"/>
    </xf>
    <xf numFmtId="0" fontId="5" fillId="0" borderId="0" xfId="0" applyFont="1" applyAlignment="1">
      <alignment horizontal="left" wrapText="1"/>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9" fillId="5" borderId="11" xfId="0" applyFont="1" applyFill="1" applyBorder="1" applyAlignment="1" applyProtection="1">
      <alignment horizontal="left" wrapText="1"/>
      <protection locked="0"/>
    </xf>
    <xf numFmtId="0" fontId="9" fillId="5" borderId="13" xfId="0" applyFont="1" applyFill="1" applyBorder="1" applyAlignment="1" applyProtection="1">
      <alignment horizontal="left" wrapText="1"/>
      <protection locked="0"/>
    </xf>
    <xf numFmtId="0" fontId="9" fillId="5" borderId="12" xfId="0" applyFont="1" applyFill="1" applyBorder="1" applyAlignment="1" applyProtection="1">
      <alignment horizontal="left" wrapText="1"/>
      <protection locked="0"/>
    </xf>
    <xf numFmtId="0" fontId="9" fillId="5" borderId="11" xfId="0" applyFont="1" applyFill="1" applyBorder="1" applyAlignment="1" applyProtection="1">
      <alignment horizontal="left"/>
      <protection locked="0"/>
    </xf>
    <xf numFmtId="0" fontId="9" fillId="5" borderId="13" xfId="0" applyFont="1" applyFill="1" applyBorder="1" applyAlignment="1" applyProtection="1">
      <alignment horizontal="left"/>
      <protection locked="0"/>
    </xf>
    <xf numFmtId="0" fontId="9" fillId="5" borderId="12" xfId="0" applyFont="1" applyFill="1" applyBorder="1" applyAlignment="1" applyProtection="1">
      <alignment horizontal="left"/>
      <protection locked="0"/>
    </xf>
    <xf numFmtId="0" fontId="9" fillId="0" borderId="0" xfId="0" applyFont="1" applyAlignment="1">
      <alignment horizontal="left" wrapText="1"/>
    </xf>
    <xf numFmtId="0" fontId="9" fillId="0" borderId="0" xfId="0" applyFont="1" applyAlignment="1">
      <alignment horizontal="left"/>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xf>
  </cellXfs>
  <cellStyles count="2">
    <cellStyle name="Komma" xfId="1" builtinId="3"/>
    <cellStyle name="Standard" xfId="0" builtinId="0"/>
  </cellStyles>
  <dxfs count="1">
    <dxf>
      <fill>
        <patternFill>
          <bgColor theme="5"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52"/>
  <sheetViews>
    <sheetView showGridLines="0" tabSelected="1" zoomScale="80" zoomScaleNormal="80" workbookViewId="0">
      <selection activeCell="B3" sqref="B3:D3"/>
    </sheetView>
  </sheetViews>
  <sheetFormatPr baseColWidth="10" defaultRowHeight="12.5" x14ac:dyDescent="0.25"/>
  <cols>
    <col min="1" max="1" width="24.26953125" bestFit="1" customWidth="1"/>
    <col min="2" max="2" width="17.453125" customWidth="1"/>
    <col min="3" max="3" width="17.26953125" customWidth="1"/>
    <col min="4" max="4" width="3.7265625" customWidth="1"/>
    <col min="5" max="5" width="35.54296875" customWidth="1"/>
    <col min="6" max="6" width="28" customWidth="1"/>
    <col min="7" max="7" width="11.453125" customWidth="1"/>
    <col min="8" max="8" width="35.81640625" customWidth="1"/>
    <col min="9" max="9" width="2.1796875" customWidth="1"/>
  </cols>
  <sheetData>
    <row r="1" spans="1:11" ht="40.5" customHeight="1" x14ac:dyDescent="0.35">
      <c r="A1" s="71" t="s">
        <v>36</v>
      </c>
      <c r="B1" s="71"/>
      <c r="C1" s="71"/>
      <c r="D1" s="71"/>
      <c r="E1" s="71"/>
      <c r="F1" s="71"/>
      <c r="H1" s="34"/>
      <c r="I1" s="34"/>
      <c r="J1" s="34"/>
      <c r="K1" s="34"/>
    </row>
    <row r="2" spans="1:11" ht="13" thickBot="1" x14ac:dyDescent="0.3">
      <c r="H2" s="36"/>
      <c r="I2" s="35"/>
      <c r="J2" s="34"/>
      <c r="K2" s="34"/>
    </row>
    <row r="3" spans="1:11" ht="46.5" customHeight="1" thickBot="1" x14ac:dyDescent="0.4">
      <c r="A3" s="22" t="s">
        <v>1</v>
      </c>
      <c r="B3" s="77"/>
      <c r="C3" s="78"/>
      <c r="D3" s="79"/>
      <c r="H3" s="36"/>
      <c r="I3" s="35"/>
      <c r="J3" s="34"/>
      <c r="K3" s="34"/>
    </row>
    <row r="4" spans="1:11" ht="16" thickBot="1" x14ac:dyDescent="0.4">
      <c r="A4" s="22"/>
      <c r="B4" s="22"/>
      <c r="C4" s="22"/>
      <c r="H4" s="36"/>
      <c r="I4" s="35"/>
      <c r="J4" s="34"/>
      <c r="K4" s="35"/>
    </row>
    <row r="5" spans="1:11" ht="16" thickBot="1" x14ac:dyDescent="0.4">
      <c r="A5" s="22" t="s">
        <v>2</v>
      </c>
      <c r="B5" s="80"/>
      <c r="C5" s="81"/>
      <c r="D5" s="82"/>
      <c r="H5" s="36"/>
      <c r="I5" s="35"/>
      <c r="J5" s="34"/>
      <c r="K5" s="35"/>
    </row>
    <row r="6" spans="1:11" ht="16" thickBot="1" x14ac:dyDescent="0.4">
      <c r="A6" s="22"/>
      <c r="B6" s="26"/>
      <c r="C6" s="26"/>
      <c r="H6" s="36"/>
      <c r="I6" s="35"/>
      <c r="J6" s="34"/>
      <c r="K6" s="35"/>
    </row>
    <row r="7" spans="1:11" ht="45" customHeight="1" thickBot="1" x14ac:dyDescent="0.4">
      <c r="A7" s="22" t="s">
        <v>13</v>
      </c>
      <c r="B7" s="77"/>
      <c r="C7" s="78"/>
      <c r="D7" s="79"/>
      <c r="H7" s="36"/>
      <c r="I7" s="35"/>
      <c r="J7" s="34"/>
      <c r="K7" s="35"/>
    </row>
    <row r="8" spans="1:11" ht="16" thickBot="1" x14ac:dyDescent="0.4">
      <c r="A8" s="22"/>
      <c r="B8" s="22"/>
      <c r="C8" s="22"/>
      <c r="H8" s="36"/>
      <c r="I8" s="35"/>
      <c r="J8" s="34"/>
      <c r="K8" s="35"/>
    </row>
    <row r="9" spans="1:11" ht="45" customHeight="1" thickBot="1" x14ac:dyDescent="0.4">
      <c r="A9" s="24" t="s">
        <v>0</v>
      </c>
      <c r="B9" s="54"/>
      <c r="C9" s="27"/>
      <c r="H9" s="58" t="s">
        <v>39</v>
      </c>
      <c r="J9" s="57" t="str">
        <f>IF(OR(B9-B11&gt;30,B11&gt;B9),"fehlerhafter Umstellungstermin","OK")</f>
        <v>OK</v>
      </c>
      <c r="K9" s="35"/>
    </row>
    <row r="10" spans="1:11" ht="16" thickBot="1" x14ac:dyDescent="0.4">
      <c r="A10" s="24"/>
      <c r="B10" s="27"/>
      <c r="C10" s="26"/>
      <c r="H10" s="36"/>
      <c r="I10" s="35"/>
      <c r="J10" s="34"/>
      <c r="K10" s="35"/>
    </row>
    <row r="11" spans="1:11" ht="30" customHeight="1" thickBot="1" x14ac:dyDescent="0.4">
      <c r="A11" s="24" t="s">
        <v>30</v>
      </c>
      <c r="B11" s="54"/>
      <c r="C11" s="27"/>
      <c r="E11" s="29"/>
      <c r="H11" s="36"/>
      <c r="I11" s="35"/>
      <c r="J11" s="34"/>
      <c r="K11" s="35"/>
    </row>
    <row r="12" spans="1:11" ht="15.5" x14ac:dyDescent="0.35">
      <c r="A12" s="22"/>
      <c r="C12" s="23"/>
      <c r="H12" s="36"/>
      <c r="I12" s="35"/>
      <c r="J12" s="34"/>
      <c r="K12" s="35"/>
    </row>
    <row r="13" spans="1:11" ht="15.5" x14ac:dyDescent="0.35">
      <c r="A13" s="24" t="s">
        <v>15</v>
      </c>
      <c r="B13" s="59">
        <f>IF(B11&lt;B9,B9-B11,0)</f>
        <v>0</v>
      </c>
      <c r="C13" s="37"/>
      <c r="E13" s="28"/>
      <c r="H13" s="36"/>
      <c r="I13" s="35"/>
      <c r="J13" s="34"/>
      <c r="K13" s="35"/>
    </row>
    <row r="14" spans="1:11" x14ac:dyDescent="0.25">
      <c r="B14" s="13"/>
      <c r="C14" s="13"/>
      <c r="H14" s="36"/>
      <c r="I14" s="35"/>
      <c r="J14" s="34"/>
      <c r="K14" s="35"/>
    </row>
    <row r="15" spans="1:11" x14ac:dyDescent="0.25">
      <c r="D15" s="7"/>
      <c r="H15" s="36"/>
      <c r="I15" s="35"/>
      <c r="J15" s="34"/>
      <c r="K15" s="35"/>
    </row>
    <row r="16" spans="1:11" s="20" customFormat="1" ht="21" customHeight="1" x14ac:dyDescent="0.25">
      <c r="A16" s="72" t="s">
        <v>4</v>
      </c>
      <c r="B16" s="73"/>
      <c r="C16" s="74"/>
      <c r="D16" s="19"/>
      <c r="E16" s="75" t="s">
        <v>5</v>
      </c>
      <c r="F16" s="76"/>
      <c r="H16" s="36"/>
      <c r="I16" s="35"/>
      <c r="J16" s="34"/>
      <c r="K16" s="35"/>
    </row>
    <row r="17" spans="1:11" s="18" customFormat="1" ht="189.75" customHeight="1" x14ac:dyDescent="0.25">
      <c r="A17" s="66" t="s">
        <v>35</v>
      </c>
      <c r="B17" s="67"/>
      <c r="C17" s="68"/>
      <c r="D17" s="15"/>
      <c r="E17" s="16" t="s">
        <v>34</v>
      </c>
      <c r="F17" s="17" t="s">
        <v>12</v>
      </c>
      <c r="H17" s="36"/>
      <c r="I17" s="35"/>
      <c r="J17" s="34"/>
      <c r="K17" s="35"/>
    </row>
    <row r="18" spans="1:11" s="1" customFormat="1" ht="56.25" customHeight="1" x14ac:dyDescent="0.3">
      <c r="A18" s="3" t="s">
        <v>11</v>
      </c>
      <c r="B18" s="69" t="s">
        <v>7</v>
      </c>
      <c r="C18" s="70"/>
      <c r="D18" s="9"/>
      <c r="E18" s="6" t="s">
        <v>8</v>
      </c>
      <c r="F18" s="21" t="s">
        <v>10</v>
      </c>
      <c r="H18" s="36"/>
      <c r="I18" s="35"/>
      <c r="J18" s="34"/>
      <c r="K18" s="35"/>
    </row>
    <row r="19" spans="1:11" x14ac:dyDescent="0.25">
      <c r="A19" s="60" t="str">
        <f>IF(B11&lt;$B$9,B11,"")</f>
        <v/>
      </c>
      <c r="B19" s="62"/>
      <c r="C19" s="63"/>
      <c r="D19" s="10"/>
      <c r="E19" s="55"/>
      <c r="F19" s="40">
        <f>IF(E19="Keine Regelenergie",0,B19*E19)</f>
        <v>0</v>
      </c>
      <c r="H19" s="31"/>
      <c r="I19" s="31"/>
      <c r="J19" s="33"/>
      <c r="K19" s="31"/>
    </row>
    <row r="20" spans="1:11" x14ac:dyDescent="0.25">
      <c r="A20" s="60" t="str">
        <f>IF(A19="","",IF(A19+1&lt;$B$9,A19+1,""))</f>
        <v/>
      </c>
      <c r="B20" s="62"/>
      <c r="C20" s="63"/>
      <c r="D20" s="10"/>
      <c r="E20" s="55"/>
      <c r="F20" s="40">
        <f t="shared" ref="F20:F49" si="0">IF(E20="Keine Regelenergie",0,B20*E20)</f>
        <v>0</v>
      </c>
      <c r="H20" s="32"/>
      <c r="I20" s="31"/>
      <c r="J20" s="33"/>
      <c r="K20" s="31"/>
    </row>
    <row r="21" spans="1:11" x14ac:dyDescent="0.25">
      <c r="A21" s="60" t="str">
        <f t="shared" ref="A21:A49" si="1">IF(A20="","",IF(A20+1&lt;$B$9,A20+1,""))</f>
        <v/>
      </c>
      <c r="B21" s="62"/>
      <c r="C21" s="63"/>
      <c r="D21" s="14"/>
      <c r="E21" s="55"/>
      <c r="F21" s="40">
        <f t="shared" si="0"/>
        <v>0</v>
      </c>
      <c r="H21" s="32"/>
      <c r="I21" s="31"/>
      <c r="J21" s="33"/>
      <c r="K21" s="31"/>
    </row>
    <row r="22" spans="1:11" x14ac:dyDescent="0.25">
      <c r="A22" s="60" t="str">
        <f t="shared" si="1"/>
        <v/>
      </c>
      <c r="B22" s="62"/>
      <c r="C22" s="63"/>
      <c r="D22" s="8"/>
      <c r="E22" s="55"/>
      <c r="F22" s="40">
        <f t="shared" si="0"/>
        <v>0</v>
      </c>
      <c r="H22" s="32"/>
      <c r="I22" s="31"/>
      <c r="J22" s="33"/>
      <c r="K22" s="31"/>
    </row>
    <row r="23" spans="1:11" x14ac:dyDescent="0.25">
      <c r="A23" s="60" t="str">
        <f t="shared" si="1"/>
        <v/>
      </c>
      <c r="B23" s="62"/>
      <c r="C23" s="63"/>
      <c r="D23" s="10"/>
      <c r="E23" s="55"/>
      <c r="F23" s="40">
        <f t="shared" si="0"/>
        <v>0</v>
      </c>
      <c r="H23" s="32"/>
      <c r="I23" s="31"/>
      <c r="J23" s="33"/>
      <c r="K23" s="31"/>
    </row>
    <row r="24" spans="1:11" x14ac:dyDescent="0.25">
      <c r="A24" s="60" t="str">
        <f t="shared" si="1"/>
        <v/>
      </c>
      <c r="B24" s="62"/>
      <c r="C24" s="63"/>
      <c r="D24" s="10"/>
      <c r="E24" s="55"/>
      <c r="F24" s="40">
        <f t="shared" si="0"/>
        <v>0</v>
      </c>
      <c r="H24" s="32"/>
      <c r="I24" s="31"/>
      <c r="J24" s="33"/>
      <c r="K24" s="31"/>
    </row>
    <row r="25" spans="1:11" x14ac:dyDescent="0.25">
      <c r="A25" s="60" t="str">
        <f t="shared" si="1"/>
        <v/>
      </c>
      <c r="B25" s="62"/>
      <c r="C25" s="63"/>
      <c r="D25" s="10"/>
      <c r="E25" s="55"/>
      <c r="F25" s="40">
        <f t="shared" si="0"/>
        <v>0</v>
      </c>
      <c r="H25" s="32"/>
      <c r="I25" s="31"/>
      <c r="J25" s="33"/>
      <c r="K25" s="31"/>
    </row>
    <row r="26" spans="1:11" x14ac:dyDescent="0.25">
      <c r="A26" s="60" t="str">
        <f t="shared" si="1"/>
        <v/>
      </c>
      <c r="B26" s="62"/>
      <c r="C26" s="63"/>
      <c r="D26" s="10"/>
      <c r="E26" s="55"/>
      <c r="F26" s="40">
        <f t="shared" si="0"/>
        <v>0</v>
      </c>
      <c r="H26" s="32"/>
      <c r="I26" s="31"/>
      <c r="J26" s="33"/>
      <c r="K26" s="31"/>
    </row>
    <row r="27" spans="1:11" x14ac:dyDescent="0.25">
      <c r="A27" s="60" t="str">
        <f t="shared" si="1"/>
        <v/>
      </c>
      <c r="B27" s="62"/>
      <c r="C27" s="63"/>
      <c r="D27" s="10"/>
      <c r="E27" s="55"/>
      <c r="F27" s="40">
        <f t="shared" si="0"/>
        <v>0</v>
      </c>
      <c r="H27" s="32"/>
      <c r="I27" s="31"/>
      <c r="J27" s="33"/>
      <c r="K27" s="31"/>
    </row>
    <row r="28" spans="1:11" x14ac:dyDescent="0.25">
      <c r="A28" s="60" t="str">
        <f t="shared" si="1"/>
        <v/>
      </c>
      <c r="B28" s="62"/>
      <c r="C28" s="63"/>
      <c r="D28" s="10"/>
      <c r="E28" s="55"/>
      <c r="F28" s="40">
        <f t="shared" si="0"/>
        <v>0</v>
      </c>
      <c r="H28" s="32"/>
      <c r="I28" s="31"/>
      <c r="J28" s="33"/>
      <c r="K28" s="31"/>
    </row>
    <row r="29" spans="1:11" x14ac:dyDescent="0.25">
      <c r="A29" s="60" t="str">
        <f t="shared" si="1"/>
        <v/>
      </c>
      <c r="B29" s="62"/>
      <c r="C29" s="63"/>
      <c r="D29" s="10"/>
      <c r="E29" s="55"/>
      <c r="F29" s="40">
        <f t="shared" si="0"/>
        <v>0</v>
      </c>
      <c r="H29" s="32"/>
      <c r="I29" s="31"/>
      <c r="J29" s="33"/>
      <c r="K29" s="31"/>
    </row>
    <row r="30" spans="1:11" x14ac:dyDescent="0.25">
      <c r="A30" s="60" t="str">
        <f t="shared" si="1"/>
        <v/>
      </c>
      <c r="B30" s="62"/>
      <c r="C30" s="63"/>
      <c r="D30" s="10"/>
      <c r="E30" s="55"/>
      <c r="F30" s="40">
        <f t="shared" si="0"/>
        <v>0</v>
      </c>
      <c r="H30" s="32"/>
      <c r="I30" s="31"/>
      <c r="J30" s="33"/>
      <c r="K30" s="31"/>
    </row>
    <row r="31" spans="1:11" x14ac:dyDescent="0.25">
      <c r="A31" s="60" t="str">
        <f t="shared" si="1"/>
        <v/>
      </c>
      <c r="B31" s="62"/>
      <c r="C31" s="63"/>
      <c r="D31" s="10"/>
      <c r="E31" s="55"/>
      <c r="F31" s="40">
        <f t="shared" si="0"/>
        <v>0</v>
      </c>
      <c r="H31" s="32"/>
      <c r="I31" s="31"/>
      <c r="J31" s="33"/>
      <c r="K31" s="31"/>
    </row>
    <row r="32" spans="1:11" x14ac:dyDescent="0.25">
      <c r="A32" s="60" t="str">
        <f t="shared" si="1"/>
        <v/>
      </c>
      <c r="B32" s="62"/>
      <c r="C32" s="63"/>
      <c r="D32" s="10"/>
      <c r="E32" s="55"/>
      <c r="F32" s="40">
        <f t="shared" si="0"/>
        <v>0</v>
      </c>
      <c r="H32" s="32"/>
      <c r="I32" s="31"/>
      <c r="J32" s="33"/>
      <c r="K32" s="31"/>
    </row>
    <row r="33" spans="1:11" x14ac:dyDescent="0.25">
      <c r="A33" s="60" t="str">
        <f t="shared" si="1"/>
        <v/>
      </c>
      <c r="B33" s="62"/>
      <c r="C33" s="63"/>
      <c r="D33" s="10"/>
      <c r="E33" s="55"/>
      <c r="F33" s="40">
        <f>IF(E33="Keine Regelenergie",0,B33*E33)</f>
        <v>0</v>
      </c>
      <c r="H33" s="32"/>
      <c r="I33" s="31"/>
      <c r="J33" s="33"/>
      <c r="K33" s="31"/>
    </row>
    <row r="34" spans="1:11" x14ac:dyDescent="0.25">
      <c r="A34" s="60" t="str">
        <f t="shared" si="1"/>
        <v/>
      </c>
      <c r="B34" s="62"/>
      <c r="C34" s="63"/>
      <c r="D34" s="10"/>
      <c r="E34" s="55"/>
      <c r="F34" s="40">
        <f t="shared" si="0"/>
        <v>0</v>
      </c>
      <c r="H34" s="32"/>
      <c r="I34" s="31"/>
      <c r="J34" s="33"/>
      <c r="K34" s="31"/>
    </row>
    <row r="35" spans="1:11" x14ac:dyDescent="0.25">
      <c r="A35" s="60" t="str">
        <f t="shared" si="1"/>
        <v/>
      </c>
      <c r="B35" s="62"/>
      <c r="C35" s="63"/>
      <c r="D35" s="10"/>
      <c r="E35" s="55"/>
      <c r="F35" s="40">
        <f t="shared" si="0"/>
        <v>0</v>
      </c>
      <c r="H35" s="32"/>
      <c r="I35" s="31"/>
      <c r="J35" s="33"/>
      <c r="K35" s="31"/>
    </row>
    <row r="36" spans="1:11" x14ac:dyDescent="0.25">
      <c r="A36" s="60" t="str">
        <f t="shared" si="1"/>
        <v/>
      </c>
      <c r="B36" s="62"/>
      <c r="C36" s="63"/>
      <c r="D36" s="10"/>
      <c r="E36" s="55"/>
      <c r="F36" s="40">
        <f t="shared" si="0"/>
        <v>0</v>
      </c>
      <c r="H36" s="32"/>
      <c r="I36" s="31"/>
      <c r="J36" s="33"/>
      <c r="K36" s="31"/>
    </row>
    <row r="37" spans="1:11" x14ac:dyDescent="0.25">
      <c r="A37" s="60" t="str">
        <f t="shared" si="1"/>
        <v/>
      </c>
      <c r="B37" s="62"/>
      <c r="C37" s="63"/>
      <c r="D37" s="10"/>
      <c r="E37" s="55"/>
      <c r="F37" s="40">
        <f t="shared" si="0"/>
        <v>0</v>
      </c>
      <c r="H37" s="32"/>
      <c r="I37" s="31"/>
      <c r="J37" s="33"/>
      <c r="K37" s="31"/>
    </row>
    <row r="38" spans="1:11" x14ac:dyDescent="0.25">
      <c r="A38" s="60" t="str">
        <f t="shared" si="1"/>
        <v/>
      </c>
      <c r="B38" s="62"/>
      <c r="C38" s="63"/>
      <c r="D38" s="10"/>
      <c r="E38" s="55"/>
      <c r="F38" s="40">
        <f t="shared" si="0"/>
        <v>0</v>
      </c>
      <c r="H38" s="32"/>
      <c r="I38" s="31"/>
      <c r="J38" s="33"/>
      <c r="K38" s="31"/>
    </row>
    <row r="39" spans="1:11" x14ac:dyDescent="0.25">
      <c r="A39" s="60" t="str">
        <f t="shared" si="1"/>
        <v/>
      </c>
      <c r="B39" s="62"/>
      <c r="C39" s="63"/>
      <c r="D39" s="10"/>
      <c r="E39" s="55"/>
      <c r="F39" s="40">
        <f t="shared" si="0"/>
        <v>0</v>
      </c>
      <c r="H39" s="32"/>
      <c r="I39" s="31"/>
      <c r="J39" s="33"/>
      <c r="K39" s="31"/>
    </row>
    <row r="40" spans="1:11" x14ac:dyDescent="0.25">
      <c r="A40" s="60" t="str">
        <f t="shared" si="1"/>
        <v/>
      </c>
      <c r="B40" s="62"/>
      <c r="C40" s="63"/>
      <c r="D40" s="10"/>
      <c r="E40" s="55"/>
      <c r="F40" s="40">
        <f t="shared" si="0"/>
        <v>0</v>
      </c>
      <c r="H40" s="32"/>
      <c r="I40" s="31"/>
      <c r="J40" s="33"/>
      <c r="K40" s="31"/>
    </row>
    <row r="41" spans="1:11" x14ac:dyDescent="0.25">
      <c r="A41" s="60" t="str">
        <f t="shared" si="1"/>
        <v/>
      </c>
      <c r="B41" s="62"/>
      <c r="C41" s="63"/>
      <c r="D41" s="10"/>
      <c r="E41" s="55"/>
      <c r="F41" s="40">
        <f t="shared" si="0"/>
        <v>0</v>
      </c>
      <c r="H41" s="32"/>
      <c r="I41" s="31"/>
      <c r="J41" s="33"/>
      <c r="K41" s="31"/>
    </row>
    <row r="42" spans="1:11" x14ac:dyDescent="0.25">
      <c r="A42" s="60" t="str">
        <f t="shared" si="1"/>
        <v/>
      </c>
      <c r="B42" s="62"/>
      <c r="C42" s="63"/>
      <c r="D42" s="10"/>
      <c r="E42" s="55"/>
      <c r="F42" s="40">
        <f t="shared" si="0"/>
        <v>0</v>
      </c>
      <c r="H42" s="32"/>
      <c r="I42" s="31"/>
      <c r="J42" s="33"/>
      <c r="K42" s="31"/>
    </row>
    <row r="43" spans="1:11" x14ac:dyDescent="0.25">
      <c r="A43" s="60" t="str">
        <f t="shared" si="1"/>
        <v/>
      </c>
      <c r="B43" s="62"/>
      <c r="C43" s="63"/>
      <c r="D43" s="10"/>
      <c r="E43" s="55"/>
      <c r="F43" s="40">
        <f t="shared" si="0"/>
        <v>0</v>
      </c>
      <c r="H43" s="32"/>
      <c r="I43" s="31"/>
      <c r="J43" s="33"/>
      <c r="K43" s="31"/>
    </row>
    <row r="44" spans="1:11" x14ac:dyDescent="0.25">
      <c r="A44" s="60" t="str">
        <f t="shared" si="1"/>
        <v/>
      </c>
      <c r="B44" s="62"/>
      <c r="C44" s="63"/>
      <c r="D44" s="10"/>
      <c r="E44" s="55"/>
      <c r="F44" s="40">
        <f t="shared" si="0"/>
        <v>0</v>
      </c>
      <c r="H44" s="32"/>
      <c r="I44" s="31"/>
      <c r="J44" s="33"/>
      <c r="K44" s="31"/>
    </row>
    <row r="45" spans="1:11" x14ac:dyDescent="0.25">
      <c r="A45" s="60" t="str">
        <f t="shared" si="1"/>
        <v/>
      </c>
      <c r="B45" s="62"/>
      <c r="C45" s="63"/>
      <c r="D45" s="10"/>
      <c r="E45" s="55"/>
      <c r="F45" s="40">
        <f t="shared" si="0"/>
        <v>0</v>
      </c>
      <c r="H45" s="32"/>
      <c r="I45" s="31"/>
      <c r="J45" s="33"/>
      <c r="K45" s="31"/>
    </row>
    <row r="46" spans="1:11" x14ac:dyDescent="0.25">
      <c r="A46" s="60" t="str">
        <f t="shared" si="1"/>
        <v/>
      </c>
      <c r="B46" s="62"/>
      <c r="C46" s="63"/>
      <c r="D46" s="10"/>
      <c r="E46" s="55"/>
      <c r="F46" s="40">
        <f t="shared" si="0"/>
        <v>0</v>
      </c>
      <c r="H46" s="32"/>
      <c r="I46" s="31"/>
      <c r="J46" s="33"/>
      <c r="K46" s="31"/>
    </row>
    <row r="47" spans="1:11" x14ac:dyDescent="0.25">
      <c r="A47" s="60" t="str">
        <f t="shared" si="1"/>
        <v/>
      </c>
      <c r="B47" s="62"/>
      <c r="C47" s="63"/>
      <c r="D47" s="10"/>
      <c r="E47" s="55"/>
      <c r="F47" s="40">
        <f t="shared" si="0"/>
        <v>0</v>
      </c>
      <c r="H47" s="32"/>
      <c r="I47" s="31"/>
      <c r="J47" s="33"/>
      <c r="K47" s="31"/>
    </row>
    <row r="48" spans="1:11" x14ac:dyDescent="0.25">
      <c r="A48" s="60" t="str">
        <f t="shared" si="1"/>
        <v/>
      </c>
      <c r="B48" s="62"/>
      <c r="C48" s="63"/>
      <c r="D48" s="10"/>
      <c r="E48" s="55"/>
      <c r="F48" s="40">
        <f t="shared" si="0"/>
        <v>0</v>
      </c>
      <c r="H48" s="32"/>
      <c r="I48" s="31"/>
      <c r="J48" s="33"/>
      <c r="K48" s="31"/>
    </row>
    <row r="49" spans="1:11" x14ac:dyDescent="0.25">
      <c r="A49" s="60" t="str">
        <f t="shared" si="1"/>
        <v/>
      </c>
      <c r="B49" s="62"/>
      <c r="C49" s="63"/>
      <c r="D49" s="10"/>
      <c r="E49" s="55"/>
      <c r="F49" s="40">
        <f t="shared" si="0"/>
        <v>0</v>
      </c>
      <c r="H49" s="32"/>
      <c r="I49" s="31"/>
      <c r="J49" s="33"/>
      <c r="K49" s="31"/>
    </row>
    <row r="50" spans="1:11" ht="19.5" customHeight="1" thickBot="1" x14ac:dyDescent="0.35">
      <c r="A50" s="61" t="s">
        <v>6</v>
      </c>
      <c r="B50" s="64">
        <f>SUM(B19:B49)</f>
        <v>0</v>
      </c>
      <c r="C50" s="65"/>
      <c r="D50" s="11"/>
      <c r="E50" s="5"/>
      <c r="F50" s="39">
        <f>SUM(F19:F49)</f>
        <v>0</v>
      </c>
      <c r="H50" s="32"/>
      <c r="I50" s="31"/>
      <c r="J50" s="33"/>
      <c r="K50" s="31"/>
    </row>
    <row r="51" spans="1:11" ht="13" thickTop="1" x14ac:dyDescent="0.25">
      <c r="D51" s="12"/>
      <c r="H51" s="30"/>
      <c r="I51" s="30"/>
      <c r="J51" s="30"/>
      <c r="K51" s="30"/>
    </row>
    <row r="52" spans="1:11" x14ac:dyDescent="0.25">
      <c r="D52" s="7"/>
    </row>
  </sheetData>
  <sheetProtection algorithmName="SHA-512" hashValue="TjXj1ocHGg6qoZdHvi/mvO2duXdiusf4YqChnClSpOctUn4X7PCfCs2bpkfO/Lb6DxhRSn/eLFsd8yznmk/Zrw==" saltValue="OPjGvb95MZWOiTN9+Zl5zw==" spinCount="100000" sheet="1" objects="1" scenarios="1" selectLockedCells="1"/>
  <mergeCells count="40">
    <mergeCell ref="A1:F1"/>
    <mergeCell ref="A16:C16"/>
    <mergeCell ref="E16:F16"/>
    <mergeCell ref="B3:D3"/>
    <mergeCell ref="B5:D5"/>
    <mergeCell ref="B7:D7"/>
    <mergeCell ref="B23:C23"/>
    <mergeCell ref="B24:C24"/>
    <mergeCell ref="B50:C50"/>
    <mergeCell ref="A17:C17"/>
    <mergeCell ref="B18:C18"/>
    <mergeCell ref="B19:C19"/>
    <mergeCell ref="B20:C20"/>
    <mergeCell ref="B21:C21"/>
    <mergeCell ref="B22:C22"/>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7:C47"/>
    <mergeCell ref="B48:C48"/>
    <mergeCell ref="B49:C49"/>
    <mergeCell ref="B42:C42"/>
    <mergeCell ref="B43:C43"/>
    <mergeCell ref="B44:C44"/>
    <mergeCell ref="B45:C45"/>
    <mergeCell ref="B46:C46"/>
  </mergeCells>
  <conditionalFormatting sqref="B9">
    <cfRule type="expression" dxfId="0" priority="2">
      <formula>AND(OR(($B$9&lt;$B$11),(DAY($B$9)&lt;&gt;1)),NOT(ISBLANK($B$11)),NOT(ISBLANK($B$9)))</formula>
    </cfRule>
  </conditionalFormatting>
  <pageMargins left="0.70866141732283472" right="0.31496062992125984" top="0.78740157480314965" bottom="0.39370078740157483" header="0.31496062992125984" footer="0.19685039370078741"/>
  <pageSetup paperSize="9" scale="68" orientation="portrait" errors="blank" r:id="rId1"/>
  <headerFooter>
    <oddFooter>&amp;L&amp;F&amp;R&amp;A</oddFooter>
  </headerFooter>
  <customProperties>
    <customPr name="_pios_id"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F31"/>
  <sheetViews>
    <sheetView showGridLines="0" zoomScale="70" zoomScaleNormal="70" workbookViewId="0">
      <selection activeCell="B39" sqref="B39"/>
    </sheetView>
  </sheetViews>
  <sheetFormatPr baseColWidth="10" defaultRowHeight="12.5" x14ac:dyDescent="0.25"/>
  <cols>
    <col min="1" max="1" width="23.7265625" customWidth="1"/>
    <col min="2" max="2" width="17.26953125" customWidth="1"/>
    <col min="3" max="3" width="17.7265625" customWidth="1"/>
    <col min="4" max="4" width="3.7265625" customWidth="1"/>
    <col min="5" max="5" width="35.54296875" customWidth="1"/>
    <col min="6" max="6" width="27.7265625" customWidth="1"/>
  </cols>
  <sheetData>
    <row r="1" spans="1:6" ht="40.5" customHeight="1" x14ac:dyDescent="0.35">
      <c r="A1" s="71" t="s">
        <v>36</v>
      </c>
      <c r="B1" s="71"/>
      <c r="C1" s="71"/>
      <c r="D1" s="71"/>
      <c r="E1" s="71"/>
      <c r="F1" s="71"/>
    </row>
    <row r="3" spans="1:6" ht="15" customHeight="1" x14ac:dyDescent="0.35">
      <c r="A3" s="22" t="s">
        <v>1</v>
      </c>
      <c r="B3" s="83" t="s">
        <v>3</v>
      </c>
      <c r="C3" s="83"/>
      <c r="D3" s="83"/>
    </row>
    <row r="4" spans="1:6" ht="15.5" x14ac:dyDescent="0.35">
      <c r="A4" s="22"/>
      <c r="B4" s="22"/>
      <c r="C4" s="22"/>
    </row>
    <row r="5" spans="1:6" ht="15.5" x14ac:dyDescent="0.35">
      <c r="A5" s="22" t="s">
        <v>2</v>
      </c>
      <c r="B5" s="84" t="s">
        <v>37</v>
      </c>
      <c r="C5" s="84"/>
      <c r="D5" s="84"/>
    </row>
    <row r="6" spans="1:6" ht="15.5" x14ac:dyDescent="0.35">
      <c r="A6" s="22"/>
      <c r="B6" s="25"/>
      <c r="C6" s="25"/>
    </row>
    <row r="7" spans="1:6" ht="15" customHeight="1" x14ac:dyDescent="0.35">
      <c r="A7" s="22" t="s">
        <v>13</v>
      </c>
      <c r="B7" s="83" t="s">
        <v>14</v>
      </c>
      <c r="C7" s="83"/>
      <c r="D7" s="83"/>
    </row>
    <row r="8" spans="1:6" ht="15.5" x14ac:dyDescent="0.35">
      <c r="A8" s="22"/>
      <c r="B8" s="22"/>
      <c r="C8" s="22"/>
    </row>
    <row r="9" spans="1:6" ht="31" x14ac:dyDescent="0.35">
      <c r="A9" s="24" t="s">
        <v>0</v>
      </c>
      <c r="B9" s="27">
        <v>44652</v>
      </c>
      <c r="C9" s="27"/>
      <c r="E9" s="29"/>
    </row>
    <row r="10" spans="1:6" ht="15.5" x14ac:dyDescent="0.35">
      <c r="A10" s="24"/>
      <c r="B10" s="25"/>
      <c r="C10" s="25"/>
    </row>
    <row r="11" spans="1:6" ht="30" customHeight="1" x14ac:dyDescent="0.35">
      <c r="A11" s="24" t="s">
        <v>30</v>
      </c>
      <c r="B11" s="27">
        <v>44643</v>
      </c>
      <c r="C11" s="27"/>
      <c r="E11" s="29"/>
    </row>
    <row r="12" spans="1:6" ht="15.5" x14ac:dyDescent="0.35">
      <c r="A12" s="22"/>
      <c r="B12" s="23"/>
      <c r="C12" s="23"/>
    </row>
    <row r="13" spans="1:6" x14ac:dyDescent="0.25">
      <c r="B13" s="13"/>
      <c r="C13" s="13"/>
    </row>
    <row r="14" spans="1:6" x14ac:dyDescent="0.25">
      <c r="B14" s="13"/>
      <c r="C14" s="13"/>
    </row>
    <row r="15" spans="1:6" x14ac:dyDescent="0.25">
      <c r="D15" s="7"/>
    </row>
    <row r="16" spans="1:6" s="20" customFormat="1" ht="21" customHeight="1" x14ac:dyDescent="0.25">
      <c r="A16" s="72" t="s">
        <v>4</v>
      </c>
      <c r="B16" s="73"/>
      <c r="C16" s="74"/>
      <c r="D16" s="19"/>
      <c r="E16" s="75" t="s">
        <v>5</v>
      </c>
      <c r="F16" s="76"/>
    </row>
    <row r="17" spans="1:6" s="18" customFormat="1" ht="191.25" customHeight="1" x14ac:dyDescent="0.25">
      <c r="A17" s="66" t="s">
        <v>35</v>
      </c>
      <c r="B17" s="67"/>
      <c r="C17" s="68"/>
      <c r="D17" s="15"/>
      <c r="E17" s="16" t="s">
        <v>34</v>
      </c>
      <c r="F17" s="17" t="s">
        <v>12</v>
      </c>
    </row>
    <row r="18" spans="1:6" s="1" customFormat="1" ht="54" customHeight="1" x14ac:dyDescent="0.3">
      <c r="A18" s="3" t="s">
        <v>11</v>
      </c>
      <c r="B18" s="69" t="s">
        <v>7</v>
      </c>
      <c r="C18" s="70"/>
      <c r="D18" s="9"/>
      <c r="E18" s="6" t="s">
        <v>8</v>
      </c>
      <c r="F18" s="21" t="s">
        <v>10</v>
      </c>
    </row>
    <row r="19" spans="1:6" x14ac:dyDescent="0.25">
      <c r="A19" s="56">
        <v>44643</v>
      </c>
      <c r="B19" s="62">
        <v>179601.74364099899</v>
      </c>
      <c r="C19" s="63">
        <v>79601.743640999848</v>
      </c>
      <c r="D19" s="10"/>
      <c r="E19" s="4">
        <v>5.5999999999999999E-3</v>
      </c>
      <c r="F19" s="2">
        <f>B19*E19</f>
        <v>1005.7697643895943</v>
      </c>
    </row>
    <row r="20" spans="1:6" x14ac:dyDescent="0.25">
      <c r="A20" s="56">
        <v>44644</v>
      </c>
      <c r="B20" s="62">
        <v>196768.217619</v>
      </c>
      <c r="C20" s="63">
        <v>96768.217619000061</v>
      </c>
      <c r="D20" s="10"/>
      <c r="E20" s="4" t="s">
        <v>9</v>
      </c>
      <c r="F20" s="2">
        <v>0</v>
      </c>
    </row>
    <row r="21" spans="1:6" x14ac:dyDescent="0.25">
      <c r="A21" s="56">
        <v>44645</v>
      </c>
      <c r="B21" s="62">
        <v>184315.832234</v>
      </c>
      <c r="C21" s="63">
        <v>84315.832234000001</v>
      </c>
      <c r="D21" s="14"/>
      <c r="E21" s="4">
        <v>2.8999999999999998E-3</v>
      </c>
      <c r="F21" s="2">
        <f>B21*E21</f>
        <v>534.51591347859994</v>
      </c>
    </row>
    <row r="22" spans="1:6" x14ac:dyDescent="0.25">
      <c r="A22" s="56">
        <v>44646</v>
      </c>
      <c r="B22" s="62">
        <v>184607.63409800001</v>
      </c>
      <c r="C22" s="63">
        <v>84607.634098000126</v>
      </c>
      <c r="D22" s="8"/>
      <c r="E22" s="4">
        <v>1.8E-3</v>
      </c>
      <c r="F22" s="2">
        <f>B22*E22</f>
        <v>332.29374137640002</v>
      </c>
    </row>
    <row r="23" spans="1:6" x14ac:dyDescent="0.25">
      <c r="A23" s="56">
        <v>44647</v>
      </c>
      <c r="B23" s="62">
        <v>213377.11678499999</v>
      </c>
      <c r="C23" s="63">
        <v>113377.11678499983</v>
      </c>
      <c r="D23" s="10"/>
      <c r="E23" s="4">
        <v>2.2000000000000001E-3</v>
      </c>
      <c r="F23" s="2">
        <f>B23*E23</f>
        <v>469.429656927</v>
      </c>
    </row>
    <row r="24" spans="1:6" x14ac:dyDescent="0.25">
      <c r="A24" s="56">
        <v>44648</v>
      </c>
      <c r="B24" s="62">
        <v>242088.94910599999</v>
      </c>
      <c r="C24" s="63">
        <v>142088.94910600031</v>
      </c>
      <c r="D24" s="10"/>
      <c r="E24" s="4" t="s">
        <v>9</v>
      </c>
      <c r="F24" s="2">
        <v>0</v>
      </c>
    </row>
    <row r="25" spans="1:6" x14ac:dyDescent="0.25">
      <c r="A25" s="56">
        <v>44649</v>
      </c>
      <c r="B25" s="62">
        <v>182811.21879899991</v>
      </c>
      <c r="C25" s="63">
        <v>182811.21879899991</v>
      </c>
      <c r="D25" s="10"/>
      <c r="E25" s="4" t="s">
        <v>9</v>
      </c>
      <c r="F25" s="2">
        <v>0</v>
      </c>
    </row>
    <row r="26" spans="1:6" x14ac:dyDescent="0.25">
      <c r="A26" s="56">
        <v>44650</v>
      </c>
      <c r="B26" s="62">
        <v>209048.79287500007</v>
      </c>
      <c r="C26" s="63">
        <v>209048.79287500007</v>
      </c>
      <c r="D26" s="10"/>
      <c r="E26" s="4" t="s">
        <v>9</v>
      </c>
      <c r="F26" s="2">
        <v>0</v>
      </c>
    </row>
    <row r="27" spans="1:6" x14ac:dyDescent="0.25">
      <c r="A27" s="56">
        <v>44651</v>
      </c>
      <c r="B27" s="62">
        <v>186800.48154900016</v>
      </c>
      <c r="C27" s="63">
        <v>186800.48154900016</v>
      </c>
      <c r="D27" s="10"/>
      <c r="E27" s="4">
        <v>1.9E-3</v>
      </c>
      <c r="F27" s="2">
        <f>B27*E27</f>
        <v>354.92091494310029</v>
      </c>
    </row>
    <row r="28" spans="1:6" ht="13.5" thickBot="1" x14ac:dyDescent="0.35">
      <c r="A28" s="38" t="s">
        <v>6</v>
      </c>
      <c r="B28" s="64">
        <f>SUM(B19:C27)</f>
        <v>2958839.9734120006</v>
      </c>
      <c r="C28" s="65"/>
      <c r="D28" s="11"/>
      <c r="E28" s="5"/>
      <c r="F28" s="39">
        <f>SUM(F19:F27)</f>
        <v>2696.929991114695</v>
      </c>
    </row>
    <row r="29" spans="1:6" ht="13" thickTop="1" x14ac:dyDescent="0.25">
      <c r="D29" s="12"/>
    </row>
    <row r="31" spans="1:6" x14ac:dyDescent="0.25">
      <c r="D31" s="7"/>
    </row>
  </sheetData>
  <sheetProtection algorithmName="SHA-512" hashValue="aD7S3/oiRX0XTaEMH+sv6rTtoWrAyWvRN8zRcuxwKre/YTq7zaOysE8ox3OMHhQ0jKY9qJyu6iDKRFzMMddzgQ==" saltValue="d1G9qmIVOY4kUPw4YafDpg==" spinCount="100000" sheet="1" objects="1" scenarios="1" selectLockedCells="1" selectUnlockedCells="1"/>
  <mergeCells count="18">
    <mergeCell ref="B7:D7"/>
    <mergeCell ref="A1:F1"/>
    <mergeCell ref="A16:C16"/>
    <mergeCell ref="E16:F16"/>
    <mergeCell ref="B3:D3"/>
    <mergeCell ref="B5:D5"/>
    <mergeCell ref="B23:C23"/>
    <mergeCell ref="B26:C26"/>
    <mergeCell ref="B27:C27"/>
    <mergeCell ref="B28:C28"/>
    <mergeCell ref="A17:C17"/>
    <mergeCell ref="B18:C18"/>
    <mergeCell ref="B19:C19"/>
    <mergeCell ref="B20:C20"/>
    <mergeCell ref="B21:C21"/>
    <mergeCell ref="B22:C22"/>
    <mergeCell ref="B24:C24"/>
    <mergeCell ref="B25:C25"/>
  </mergeCells>
  <pageMargins left="0.70866141732283472" right="0.31496062992125984" top="0.78740157480314965" bottom="0.39370078740157483" header="0.31496062992125984" footer="0.19685039370078741"/>
  <pageSetup paperSize="9" scale="74" orientation="portrait" r:id="rId1"/>
  <headerFooter>
    <oddFooter>&amp;L&amp;F&amp;R&amp;A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G21"/>
  <sheetViews>
    <sheetView workbookViewId="0"/>
  </sheetViews>
  <sheetFormatPr baseColWidth="10" defaultRowHeight="12.5" x14ac:dyDescent="0.25"/>
  <cols>
    <col min="1" max="1" width="15.453125" customWidth="1"/>
    <col min="2" max="2" width="10.7265625" bestFit="1" customWidth="1"/>
    <col min="3" max="3" width="12.54296875" bestFit="1" customWidth="1"/>
    <col min="4" max="4" width="15.7265625" bestFit="1" customWidth="1"/>
    <col min="5" max="5" width="14" customWidth="1"/>
    <col min="6" max="6" width="5.453125" customWidth="1"/>
    <col min="7" max="7" width="41" bestFit="1" customWidth="1"/>
  </cols>
  <sheetData>
    <row r="1" spans="1:7" ht="14" x14ac:dyDescent="0.3">
      <c r="A1" s="41" t="s">
        <v>38</v>
      </c>
    </row>
    <row r="2" spans="1:7" ht="14" x14ac:dyDescent="0.3">
      <c r="A2" s="41"/>
    </row>
    <row r="3" spans="1:7" s="42" customFormat="1" ht="13" x14ac:dyDescent="0.3">
      <c r="C3" s="86" t="s">
        <v>16</v>
      </c>
      <c r="D3" s="87"/>
    </row>
    <row r="4" spans="1:7" s="42" customFormat="1" ht="13" x14ac:dyDescent="0.3">
      <c r="A4" s="43" t="s">
        <v>17</v>
      </c>
      <c r="B4" s="43" t="s">
        <v>18</v>
      </c>
      <c r="C4" s="43" t="s">
        <v>19</v>
      </c>
      <c r="D4" s="43" t="s">
        <v>20</v>
      </c>
      <c r="E4" s="86" t="s">
        <v>21</v>
      </c>
      <c r="F4" s="87"/>
      <c r="G4" s="43" t="s">
        <v>22</v>
      </c>
    </row>
    <row r="6" spans="1:7" ht="13" x14ac:dyDescent="0.3">
      <c r="A6" s="44" t="s">
        <v>23</v>
      </c>
      <c r="B6" s="45">
        <v>44642</v>
      </c>
      <c r="C6" s="46" t="s">
        <v>24</v>
      </c>
      <c r="D6" s="46" t="s">
        <v>24</v>
      </c>
      <c r="E6" s="47" t="s">
        <v>25</v>
      </c>
      <c r="F6" s="47" t="s">
        <v>25</v>
      </c>
      <c r="G6" s="44"/>
    </row>
    <row r="7" spans="1:7" ht="13" x14ac:dyDescent="0.3">
      <c r="A7" s="43" t="s">
        <v>31</v>
      </c>
      <c r="B7" s="48">
        <v>44643</v>
      </c>
      <c r="C7" s="49" t="s">
        <v>24</v>
      </c>
      <c r="D7" s="49" t="s">
        <v>28</v>
      </c>
      <c r="E7" s="48">
        <f>B7</f>
        <v>44643</v>
      </c>
      <c r="F7" s="85">
        <v>9</v>
      </c>
      <c r="G7" s="50" t="s">
        <v>32</v>
      </c>
    </row>
    <row r="8" spans="1:7" ht="13" x14ac:dyDescent="0.3">
      <c r="A8" s="50" t="s">
        <v>23</v>
      </c>
      <c r="B8" s="50" t="s">
        <v>23</v>
      </c>
      <c r="C8" s="49" t="s">
        <v>24</v>
      </c>
      <c r="D8" s="49" t="s">
        <v>27</v>
      </c>
      <c r="E8" s="48">
        <f t="shared" ref="E8:E15" si="0">E7+1</f>
        <v>44644</v>
      </c>
      <c r="F8" s="85"/>
      <c r="G8" s="50"/>
    </row>
    <row r="9" spans="1:7" ht="13" x14ac:dyDescent="0.3">
      <c r="A9" s="50" t="s">
        <v>23</v>
      </c>
      <c r="B9" s="50" t="s">
        <v>23</v>
      </c>
      <c r="C9" s="49" t="s">
        <v>24</v>
      </c>
      <c r="D9" s="49" t="s">
        <v>27</v>
      </c>
      <c r="E9" s="48">
        <f t="shared" si="0"/>
        <v>44645</v>
      </c>
      <c r="F9" s="85"/>
      <c r="G9" s="50"/>
    </row>
    <row r="10" spans="1:7" ht="13" x14ac:dyDescent="0.3">
      <c r="A10" s="50" t="s">
        <v>23</v>
      </c>
      <c r="B10" s="50" t="s">
        <v>23</v>
      </c>
      <c r="C10" s="49" t="s">
        <v>24</v>
      </c>
      <c r="D10" s="49" t="s">
        <v>27</v>
      </c>
      <c r="E10" s="48">
        <f t="shared" si="0"/>
        <v>44646</v>
      </c>
      <c r="F10" s="85"/>
      <c r="G10" s="50"/>
    </row>
    <row r="11" spans="1:7" ht="13" x14ac:dyDescent="0.3">
      <c r="A11" s="50" t="s">
        <v>23</v>
      </c>
      <c r="B11" s="50" t="s">
        <v>23</v>
      </c>
      <c r="C11" s="49" t="s">
        <v>24</v>
      </c>
      <c r="D11" s="49" t="s">
        <v>27</v>
      </c>
      <c r="E11" s="48">
        <f t="shared" si="0"/>
        <v>44647</v>
      </c>
      <c r="F11" s="85"/>
      <c r="G11" s="50"/>
    </row>
    <row r="12" spans="1:7" ht="13" x14ac:dyDescent="0.3">
      <c r="A12" s="50" t="s">
        <v>23</v>
      </c>
      <c r="B12" s="50" t="s">
        <v>23</v>
      </c>
      <c r="C12" s="49" t="s">
        <v>24</v>
      </c>
      <c r="D12" s="49" t="s">
        <v>27</v>
      </c>
      <c r="E12" s="48">
        <f t="shared" si="0"/>
        <v>44648</v>
      </c>
      <c r="F12" s="85"/>
      <c r="G12" s="50"/>
    </row>
    <row r="13" spans="1:7" ht="13" x14ac:dyDescent="0.3">
      <c r="A13" s="50" t="s">
        <v>23</v>
      </c>
      <c r="B13" s="50" t="s">
        <v>23</v>
      </c>
      <c r="C13" s="49" t="s">
        <v>24</v>
      </c>
      <c r="D13" s="49" t="s">
        <v>27</v>
      </c>
      <c r="E13" s="48">
        <f t="shared" si="0"/>
        <v>44649</v>
      </c>
      <c r="F13" s="85"/>
      <c r="G13" s="50"/>
    </row>
    <row r="14" spans="1:7" ht="13" x14ac:dyDescent="0.3">
      <c r="A14" s="50" t="s">
        <v>23</v>
      </c>
      <c r="B14" s="50" t="s">
        <v>23</v>
      </c>
      <c r="C14" s="49" t="s">
        <v>24</v>
      </c>
      <c r="D14" s="49" t="s">
        <v>27</v>
      </c>
      <c r="E14" s="48">
        <f t="shared" si="0"/>
        <v>44650</v>
      </c>
      <c r="F14" s="85"/>
      <c r="G14" s="50"/>
    </row>
    <row r="15" spans="1:7" ht="13" x14ac:dyDescent="0.3">
      <c r="A15" s="50" t="s">
        <v>23</v>
      </c>
      <c r="B15" s="50" t="s">
        <v>23</v>
      </c>
      <c r="C15" s="49" t="s">
        <v>24</v>
      </c>
      <c r="D15" s="49" t="s">
        <v>27</v>
      </c>
      <c r="E15" s="48">
        <f t="shared" si="0"/>
        <v>44651</v>
      </c>
      <c r="F15" s="85"/>
      <c r="G15" s="50"/>
    </row>
    <row r="16" spans="1:7" ht="13" x14ac:dyDescent="0.3">
      <c r="A16" s="43" t="s">
        <v>26</v>
      </c>
      <c r="B16" s="48">
        <v>44652</v>
      </c>
      <c r="C16" s="49" t="s">
        <v>27</v>
      </c>
      <c r="D16" s="49" t="s">
        <v>27</v>
      </c>
      <c r="E16" s="51" t="s">
        <v>25</v>
      </c>
      <c r="F16" s="47" t="s">
        <v>25</v>
      </c>
      <c r="G16" s="52" t="s">
        <v>29</v>
      </c>
    </row>
    <row r="17" spans="1:5" x14ac:dyDescent="0.25">
      <c r="B17" s="28"/>
      <c r="C17" s="53"/>
      <c r="D17" s="53"/>
      <c r="E17" s="53"/>
    </row>
    <row r="21" spans="1:5" x14ac:dyDescent="0.25">
      <c r="A21" t="s">
        <v>33</v>
      </c>
    </row>
  </sheetData>
  <sheetProtection algorithmName="SHA-512" hashValue="awuwDRZhAt9zaAscGrnHl5aunaIVtdhce1S7O+cUHsDNvY58IfYFhsNWhCs99bPYOx4RBfwsZ75ua9hUTi3Fig==" saltValue="gog1ETVYW4n46nlIbkCBaw==" spinCount="100000" sheet="1" objects="1" scenarios="1"/>
  <mergeCells count="3">
    <mergeCell ref="F7:F15"/>
    <mergeCell ref="C3:D3"/>
    <mergeCell ref="E4:F4"/>
  </mergeCells>
  <pageMargins left="0.70866141732283472" right="0.23622047244094491" top="0.78740157480314965" bottom="0.47244094488188981" header="0.31496062992125984" footer="0.19685039370078741"/>
  <pageSetup paperSize="9" scale="82" orientation="portrait" r:id="rId1"/>
  <headerFooter>
    <oddFooter>&amp;L&amp;F&amp;R&amp;A</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Formblatt</vt:lpstr>
      <vt:lpstr>Muster</vt:lpstr>
      <vt:lpstr>Erläuterung zum Zeitraum</vt:lpstr>
      <vt:lpstr>Formblatt!Druckbereich</vt:lpstr>
    </vt:vector>
  </TitlesOfParts>
  <Company>RWE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KoV IX, Anlage 2 LF BKM Gas</dc:title>
  <dc:creator>Muszynski, Frank</dc:creator>
  <cp:keywords>Formblatt</cp:keywords>
  <dc:description>§ 9 f) KoV IX, Teilbilanz und Regelenergieabrechnung bei Marktraumumstellung, Zeitraum zwischen bilanziellem und technischem Umstellungtstermin</dc:description>
  <cp:lastModifiedBy>Autor</cp:lastModifiedBy>
  <cp:lastPrinted>2021-11-02T07:19:23Z</cp:lastPrinted>
  <dcterms:created xsi:type="dcterms:W3CDTF">2015-09-28T14:12:03Z</dcterms:created>
  <dcterms:modified xsi:type="dcterms:W3CDTF">2021-12-21T09:41:37Z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266767629</vt:i4>
  </property>
  <property fmtid="{D5CDD505-2E9C-101B-9397-08002B2CF9AE}" pid="3" name="_NewReviewCycle">
    <vt:lpwstr/>
  </property>
  <property fmtid="{D5CDD505-2E9C-101B-9397-08002B2CF9AE}" pid="4" name="_EmailSubject">
    <vt:lpwstr>Anlage 2 Teilbilanz bei MRU </vt:lpwstr>
  </property>
  <property fmtid="{D5CDD505-2E9C-101B-9397-08002B2CF9AE}" pid="5" name="_AuthorEmail">
    <vt:lpwstr>Ingride.Kouengoue@bdew.de</vt:lpwstr>
  </property>
  <property fmtid="{D5CDD505-2E9C-101B-9397-08002B2CF9AE}" pid="6" name="_AuthorEmailDisplayName">
    <vt:lpwstr>Kouengoué, Ingride</vt:lpwstr>
  </property>
  <property fmtid="{D5CDD505-2E9C-101B-9397-08002B2CF9AE}" pid="7" name="_ReviewingToolsShownOnce">
    <vt:lpwstr/>
  </property>
</Properties>
</file>